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fotovoltaik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fotovoltaika'!$C$117:$K$142</definedName>
    <definedName name="_xlnm.Print_Area" localSheetId="1">'03 - fotovoltaika'!$C$4:$J$76,'03 - fotovoltaika'!$C$82:$J$99,'03 - fotovoltaika'!$C$105:$K$142</definedName>
    <definedName name="_xlnm.Print_Titles" localSheetId="1">'03 - fotovoltaika'!$117:$117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92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BK127"/>
  <c r="J139"/>
  <c r="BK125"/>
  <c r="J133"/>
  <c r="J123"/>
  <c r="BK137"/>
  <c r="J125"/>
  <c r="BK131"/>
  <c r="J141"/>
  <c r="J127"/>
  <c r="J121"/>
  <c r="J137"/>
  <c r="J131"/>
  <c r="BK121"/>
  <c r="BK135"/>
  <c r="BK129"/>
  <c r="J135"/>
  <c r="BK123"/>
  <c r="BK141"/>
  <c r="J129"/>
  <c r="BK139"/>
  <c r="BK133"/>
  <c i="1" r="AS94"/>
  <c i="2" l="1" r="BK120"/>
  <c r="J120"/>
  <c r="J98"/>
  <c r="P120"/>
  <c r="P119"/>
  <c r="P118"/>
  <c i="1" r="AU95"/>
  <c i="2" r="R120"/>
  <c r="R119"/>
  <c r="R118"/>
  <c r="T120"/>
  <c r="T119"/>
  <c r="T118"/>
  <c r="E85"/>
  <c r="F91"/>
  <c r="J114"/>
  <c r="BE123"/>
  <c r="BE127"/>
  <c r="BE129"/>
  <c r="BE125"/>
  <c r="J89"/>
  <c r="F115"/>
  <c r="BE121"/>
  <c r="BE131"/>
  <c r="BE137"/>
  <c r="BE139"/>
  <c r="BE133"/>
  <c r="BE135"/>
  <c r="BE141"/>
  <c r="F37"/>
  <c i="1" r="BD95"/>
  <c r="BD94"/>
  <c r="W33"/>
  <c i="2" r="F36"/>
  <c i="1" r="BC95"/>
  <c r="BC94"/>
  <c r="W32"/>
  <c r="AU94"/>
  <c i="2" r="F35"/>
  <c i="1" r="BB95"/>
  <c r="BB94"/>
  <c r="W31"/>
  <c i="2" r="F34"/>
  <c i="1" r="BA95"/>
  <c r="BA94"/>
  <c r="AW94"/>
  <c r="AK30"/>
  <c i="2" r="J34"/>
  <c i="1" r="AW95"/>
  <c i="2" l="1" r="BK119"/>
  <c r="J119"/>
  <c r="J97"/>
  <c i="1" r="AX94"/>
  <c r="W30"/>
  <c r="AY94"/>
  <c i="2" r="F33"/>
  <c i="1" r="AZ95"/>
  <c r="AZ94"/>
  <c r="W29"/>
  <c i="2" r="J33"/>
  <c i="1" r="AV95"/>
  <c r="AT95"/>
  <c i="2" l="1" r="BK118"/>
  <c r="J118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<sst xmlns="http://schemas.openxmlformats.org/spreadsheetml/2006/main">
  <si>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</si>
  <si>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</si>
  <si>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</si>
  <si>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</si>
  <si>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</si>
  <si>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{f472dd9f-9bf6-4609-8cc5-929a7b67b49c}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</si>
  <si>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</si>
  <si>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</si>
  <si>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</si>
  <si>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</si>
  <si>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</si>
  <si>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</si>
  <si>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</si>
  <si>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</si>
  <si>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20211227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</si>
  <si>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</si>
  <si>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</si>
  <si>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TSP COMPANY s.r.o. - realizace energetických úspor v budově ubytovny Okružní -  Fotovoltaika</t>
  </si>
  <si>
    <t>KSO:</t>
  </si>
  <si>
    <t>CC-CZ:</t>
  </si>
  <si>
    <t>Místo:</t>
  </si>
  <si>
    <t>Č. lípa</t>
  </si>
  <si>
    <t>Datum:</t>
  </si>
  <si>
    <t>29. 12. 2021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</si>
  <si>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</si>
  <si>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</si>
  <si>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</si>
  <si>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</si>
  <si>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</si>
  <si>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</si>
  <si>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</si>
  <si>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</si>
  <si>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</si>
  <si>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</si>
  <si>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</si>
  <si>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</si>
  <si>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</si>
  <si>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</si>
  <si>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</si>
  <si>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</si>
  <si>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</si>
  <si>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</si>
  <si>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</si>
  <si>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</si>
  <si>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</si>
  <si>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</si>
  <si>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</si>
  <si>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</si>
  <si>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</si>
  <si>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</si>
  <si>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</si>
  <si>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</si>
  <si>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</si>
  <si>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</si>
  <si>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</si>
  <si>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</si>
  <si>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</si>
  <si>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</si>
  <si>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</si>
  <si>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</si>
  <si>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</si>
  <si>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</si>
  <si>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</si>
  <si>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</si>
  <si>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</si>
  <si>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</si>
  <si>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</si>
  <si>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</si>
  <si>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</si>
  <si>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</si>
  <si>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</si>
  <si>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</si>
  <si>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</si>
  <si>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</si>
  <si>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</si>
  <si>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</si>
  <si>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</si>
  <si>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</si>
  <si>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</si>
  <si>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</si>
  <si>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fotovoltaika</t>
  </si>
  <si>
    <t>STA</t>
  </si>
  <si>
    <t>1</t>
  </si>
  <si>
    <t>{13048536-ead9-47a2-b874-1af16f430bce}</t>
  </si>
  <si>
    <t>2</t>
  </si>
  <si>
    <t>KRYCÍ LIST SOUPISU PRACÍ</t>
  </si>
  <si>
    <t>Objekt:</t>
  </si>
  <si>
    <t>03 - fotovoltaika</t>
  </si>
  <si>
    <t>Česká Lípa</t>
  </si>
  <si>
    <t>J. Nešněra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</si>
  <si>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</si>
  <si>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</si>
  <si>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</si>
  <si>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</si>
  <si>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</si>
  <si>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</si>
  <si>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</si>
  <si>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</si>
  <si>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</si>
  <si>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</si>
  <si>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</si>
  <si>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</si>
  <si>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</si>
  <si>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</si>
  <si>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</si>
  <si>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</si>
  <si>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</si>
  <si>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</si>
  <si>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</si>
  <si>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</si>
  <si>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</si>
  <si>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</si>
  <si>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</si>
  <si>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</si>
  <si>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</si>
  <si>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</si>
  <si>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7411211R</t>
  </si>
  <si>
    <t>Panely 400kWp</t>
  </si>
  <si>
    <t>kus</t>
  </si>
  <si>
    <t>CS ÚRS 2020 01</t>
  </si>
  <si>
    <t>16</t>
  </si>
  <si>
    <t>341721946</t>
  </si>
  <si>
    <t>PP</t>
  </si>
  <si>
    <t>Panely MAX 400kWp</t>
  </si>
  <si>
    <t>742R1</t>
  </si>
  <si>
    <t xml:space="preserve">STRIDAC  a optimizery 800</t>
  </si>
  <si>
    <t>-2004091684</t>
  </si>
  <si>
    <t>3</t>
  </si>
  <si>
    <t>742R2</t>
  </si>
  <si>
    <t>DC Solární kabel 1x6mm2, 1000V</t>
  </si>
  <si>
    <t>m</t>
  </si>
  <si>
    <t>1855417927</t>
  </si>
  <si>
    <t>4</t>
  </si>
  <si>
    <t>742R3</t>
  </si>
  <si>
    <t>Konektory, husí krky, žlaby, UV pásky, podružný matriál vč. montáže</t>
  </si>
  <si>
    <t>-2106147788</t>
  </si>
  <si>
    <t>5</t>
  </si>
  <si>
    <t>742R4</t>
  </si>
  <si>
    <t>Nosná a kotevní hliníková konstrukce a spojovací materiál</t>
  </si>
  <si>
    <t>-792192920</t>
  </si>
  <si>
    <t>6</t>
  </si>
  <si>
    <t>742R5</t>
  </si>
  <si>
    <t>AC/DC rozvodnic ochrany a jištění s vybavením, přepěťové ochrany</t>
  </si>
  <si>
    <t>soubor</t>
  </si>
  <si>
    <t>-1765286341</t>
  </si>
  <si>
    <t>7</t>
  </si>
  <si>
    <t>742R6</t>
  </si>
  <si>
    <t>AC kabeláž vč. podružného materiálu</t>
  </si>
  <si>
    <t>-1165834616</t>
  </si>
  <si>
    <t>8</t>
  </si>
  <si>
    <t>742R7</t>
  </si>
  <si>
    <t>montážní práce FVE systém DC</t>
  </si>
  <si>
    <t>1772697563</t>
  </si>
  <si>
    <t>9</t>
  </si>
  <si>
    <t>742R8</t>
  </si>
  <si>
    <t>montáž elektroinstalace, oživení systému</t>
  </si>
  <si>
    <t>-226421380</t>
  </si>
  <si>
    <t>11</t>
  </si>
  <si>
    <t>743R10</t>
  </si>
  <si>
    <t>doprava a mechanizace</t>
  </si>
  <si>
    <t>2043411697</t>
  </si>
  <si>
    <t>10</t>
  </si>
  <si>
    <t>743R9</t>
  </si>
  <si>
    <t>revize elektroinstalace</t>
  </si>
  <si>
    <t>1275364718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</si>
</sst>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20211227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TSP COMPANY s.r.o. - realizace energetických úspor v budově ubytovny Okružní -  Fotovoltaika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Č. lípa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'03 - fotovoltaika'!J30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'03 - fotovoltaika'!P118</f>
        <v>0</v>
      </c>
      <c r="AV95" s="125">
        <f>'03 - fotovoltaika'!J33</f>
        <v>0</v>
      </c>
      <c r="AW95" s="125">
        <f>'03 - fotovoltaika'!J34</f>
        <v>0</v>
      </c>
      <c r="AX95" s="125">
        <f>'03 - fotovoltaika'!J35</f>
        <v>0</v>
      </c>
      <c r="AY95" s="125">
        <f>'03 - fotovoltaika'!J36</f>
        <v>0</v>
      </c>
      <c r="AZ95" s="125">
        <f>'03 - fotovoltaika'!F33</f>
        <v>0</v>
      </c>
      <c r="BA95" s="125">
        <f>'03 - fotovoltaika'!F34</f>
        <v>0</v>
      </c>
      <c r="BB95" s="125">
        <f>'03 - fotovoltaika'!F35</f>
        <v>0</v>
      </c>
      <c r="BC95" s="125">
        <f>'03 - fotovoltaika'!F36</f>
        <v>0</v>
      </c>
      <c r="BD95" s="127">
        <f>'03 - fotovoltaika'!F37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x6kRp7ssRBVY/w3RDDkfmQfqn8dDnJGikTy1qqZje+8ZzZdfw0MGyEMNRAaxYjmuikR8HV4LzxuL3T/y7nPzbQ==" hashValue="ClmpHXd0vqk8Fi/ATtE/0CoxB2eYczSQfwvuTn7No5M1xu9uw+DSZTg5COMdtIGpnx9K0seYzRKU9GStobtnp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fotovolta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84</v>
      </c>
    </row>
    <row r="4" s="1" customFormat="1" ht="24.96" customHeight="1">
      <c r="B4" s="17"/>
      <c r="D4" s="131" t="s">
        <v>85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 xml:space="preserve">TSP COMPANY s.r.o. - realizace energetických úspor v budově ubytovny Okružní -  Fotovoltaika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88</v>
      </c>
      <c r="G12" s="35"/>
      <c r="H12" s="35"/>
      <c r="I12" s="133" t="s">
        <v>22</v>
      </c>
      <c r="J12" s="137" t="str">
        <f>'Rekapitulace stavby'!AN8</f>
        <v>29. 12. 2021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27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32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89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34</v>
      </c>
      <c r="E30" s="35"/>
      <c r="F30" s="35"/>
      <c r="G30" s="35"/>
      <c r="H30" s="35"/>
      <c r="I30" s="35"/>
      <c r="J30" s="14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36</v>
      </c>
      <c r="G32" s="35"/>
      <c r="H32" s="35"/>
      <c r="I32" s="145" t="s">
        <v>35</v>
      </c>
      <c r="J32" s="14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38</v>
      </c>
      <c r="E33" s="133" t="s">
        <v>39</v>
      </c>
      <c r="F33" s="147">
        <f>ROUND((SUM(BE118:BE142)),  2)</f>
        <v>0</v>
      </c>
      <c r="G33" s="35"/>
      <c r="H33" s="35"/>
      <c r="I33" s="148">
        <v>0.20999999999999999</v>
      </c>
      <c r="J33" s="147">
        <f>ROUND(((SUM(BE118:BE142))*I33),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40</v>
      </c>
      <c r="F34" s="147">
        <f>ROUND((SUM(BF118:BF142)),  2)</f>
        <v>0</v>
      </c>
      <c r="G34" s="35"/>
      <c r="H34" s="35"/>
      <c r="I34" s="148">
        <v>0.14999999999999999</v>
      </c>
      <c r="J34" s="147">
        <f>ROUND(((SUM(BF118:BF142))*I34),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41</v>
      </c>
      <c r="F35" s="147">
        <f>ROUND((SUM(BG118:BG142)),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42</v>
      </c>
      <c r="F36" s="147">
        <f>ROUND((SUM(BH118:BH142)),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43</v>
      </c>
      <c r="F37" s="147">
        <f>ROUND((SUM(BI118:BI142)),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44</v>
      </c>
      <c r="E39" s="151"/>
      <c r="F39" s="151"/>
      <c r="G39" s="152" t="s">
        <v>45</v>
      </c>
      <c r="H39" s="153" t="s">
        <v>46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47</v>
      </c>
      <c r="E50" s="157"/>
      <c r="F50" s="157"/>
      <c r="G50" s="156" t="s">
        <v>48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59"/>
      <c r="J61" s="161" t="s">
        <v>50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51</v>
      </c>
      <c r="E65" s="162"/>
      <c r="F65" s="162"/>
      <c r="G65" s="156" t="s">
        <v>52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59"/>
      <c r="J76" s="161" t="s">
        <v>50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 xml:space="preserve">TSP COMPANY s.r.o. - realizace energetických úspor v budově ubytovny Okružní -  Fotovoltaika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fotovoltaika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Česká Lípa</v>
      </c>
      <c r="G89" s="37"/>
      <c r="H89" s="37"/>
      <c r="I89" s="29" t="s">
        <v>22</v>
      </c>
      <c r="J89" s="76" t="str">
        <f>IF(J12="","",J12)</f>
        <v>29. 12. 2021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J. Nešněra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J119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97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67" t="str">
        <f>E7</f>
        <v xml:space="preserve">TSP COMPANY s.r.o. - realizace energetických úspor v budově ubytovny Okružní -  Fotovoltaika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03 - fotovoltaika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Česká Lípa</v>
      </c>
      <c r="G112" s="37"/>
      <c r="H112" s="37"/>
      <c r="I112" s="29" t="s">
        <v>22</v>
      </c>
      <c r="J112" s="76" t="str">
        <f>IF(J12="","",J12)</f>
        <v>29. 12. 2021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J. Nešněra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4"/>
      <c r="B117" s="185"/>
      <c r="C117" s="186" t="s">
        <v>98</v>
      </c>
      <c r="D117" s="187" t="s">
        <v>59</v>
      </c>
      <c r="E117" s="187" t="s">
        <v>55</v>
      </c>
      <c r="F117" s="187" t="s">
        <v>56</v>
      </c>
      <c r="G117" s="187" t="s">
        <v>99</v>
      </c>
      <c r="H117" s="187" t="s">
        <v>100</v>
      </c>
      <c r="I117" s="187" t="s">
        <v>101</v>
      </c>
      <c r="J117" s="187" t="s">
        <v>92</v>
      </c>
      <c r="K117" s="188" t="s">
        <v>102</v>
      </c>
      <c r="L117" s="189"/>
      <c r="M117" s="97" t="s">
        <v>1</v>
      </c>
      <c r="N117" s="98" t="s">
        <v>38</v>
      </c>
      <c r="O117" s="98" t="s">
        <v>103</v>
      </c>
      <c r="P117" s="98" t="s">
        <v>104</v>
      </c>
      <c r="Q117" s="98" t="s">
        <v>105</v>
      </c>
      <c r="R117" s="98" t="s">
        <v>106</v>
      </c>
      <c r="S117" s="98" t="s">
        <v>107</v>
      </c>
      <c r="T117" s="99" t="s">
        <v>108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5"/>
      <c r="B118" s="36"/>
      <c r="C118" s="104" t="s">
        <v>109</v>
      </c>
      <c r="D118" s="37"/>
      <c r="E118" s="37"/>
      <c r="F118" s="37"/>
      <c r="G118" s="37"/>
      <c r="H118" s="37"/>
      <c r="I118" s="37"/>
      <c r="J118" s="190">
        <f>BK118</f>
        <v>0</v>
      </c>
      <c r="K118" s="37"/>
      <c r="L118" s="41"/>
      <c r="M118" s="100"/>
      <c r="N118" s="191"/>
      <c r="O118" s="101"/>
      <c r="P118" s="192">
        <f>P119</f>
        <v>0</v>
      </c>
      <c r="Q118" s="101"/>
      <c r="R118" s="192">
        <f>R119</f>
        <v>0</v>
      </c>
      <c r="S118" s="101"/>
      <c r="T118" s="193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94</v>
      </c>
      <c r="BK118" s="194">
        <f>BK119</f>
        <v>0</v>
      </c>
    </row>
    <row r="119" s="12" customFormat="1" ht="25.92" customHeight="1">
      <c r="A119" s="12"/>
      <c r="B119" s="195"/>
      <c r="C119" s="196"/>
      <c r="D119" s="197" t="s">
        <v>73</v>
      </c>
      <c r="E119" s="198" t="s">
        <v>110</v>
      </c>
      <c r="F119" s="198" t="s">
        <v>111</v>
      </c>
      <c r="G119" s="196"/>
      <c r="H119" s="196"/>
      <c r="I119" s="199"/>
      <c r="J119" s="200">
        <f>BK119</f>
        <v>0</v>
      </c>
      <c r="K119" s="196"/>
      <c r="L119" s="201"/>
      <c r="M119" s="202"/>
      <c r="N119" s="203"/>
      <c r="O119" s="203"/>
      <c r="P119" s="204">
        <f>P120</f>
        <v>0</v>
      </c>
      <c r="Q119" s="203"/>
      <c r="R119" s="204">
        <f>R120</f>
        <v>0</v>
      </c>
      <c r="S119" s="203"/>
      <c r="T119" s="20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84</v>
      </c>
      <c r="AT119" s="207" t="s">
        <v>73</v>
      </c>
      <c r="AU119" s="207" t="s">
        <v>74</v>
      </c>
      <c r="AY119" s="206" t="s">
        <v>112</v>
      </c>
      <c r="BK119" s="208">
        <f>BK120</f>
        <v>0</v>
      </c>
    </row>
    <row r="120" s="12" customFormat="1" ht="22.8" customHeight="1">
      <c r="A120" s="12"/>
      <c r="B120" s="195"/>
      <c r="C120" s="196"/>
      <c r="D120" s="197" t="s">
        <v>73</v>
      </c>
      <c r="E120" s="209" t="s">
        <v>113</v>
      </c>
      <c r="F120" s="209" t="s">
        <v>114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SUM(P121:P142)</f>
        <v>0</v>
      </c>
      <c r="Q120" s="203"/>
      <c r="R120" s="204">
        <f>SUM(R121:R142)</f>
        <v>0</v>
      </c>
      <c r="S120" s="203"/>
      <c r="T120" s="205">
        <f>SUM(T121:T142)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84</v>
      </c>
      <c r="AT120" s="207" t="s">
        <v>73</v>
      </c>
      <c r="AU120" s="207" t="s">
        <v>82</v>
      </c>
      <c r="AY120" s="206" t="s">
        <v>112</v>
      </c>
      <c r="BK120" s="208">
        <f>SUM(BK121:BK142)</f>
        <v>0</v>
      </c>
    </row>
    <row r="121" s="2" customFormat="1" ht="16.5" customHeight="1">
      <c r="A121" s="35"/>
      <c r="B121" s="36"/>
      <c r="C121" s="211" t="s">
        <v>82</v>
      </c>
      <c r="D121" s="211" t="s">
        <v>115</v>
      </c>
      <c r="E121" s="212" t="s">
        <v>116</v>
      </c>
      <c r="F121" s="213" t="s">
        <v>117</v>
      </c>
      <c r="G121" s="214" t="s">
        <v>118</v>
      </c>
      <c r="H121" s="215">
        <v>50</v>
      </c>
      <c r="I121" s="216"/>
      <c r="J121" s="217">
        <f>ROUND(I121*H121,2)</f>
        <v>0</v>
      </c>
      <c r="K121" s="213" t="s">
        <v>119</v>
      </c>
      <c r="L121" s="41"/>
      <c r="M121" s="218" t="s">
        <v>1</v>
      </c>
      <c r="N121" s="219" t="s">
        <v>39</v>
      </c>
      <c r="O121" s="88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2" t="s">
        <v>120</v>
      </c>
      <c r="AT121" s="222" t="s">
        <v>115</v>
      </c>
      <c r="AU121" s="222" t="s">
        <v>84</v>
      </c>
      <c r="AY121" s="14" t="s">
        <v>112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4" t="s">
        <v>82</v>
      </c>
      <c r="BK121" s="223">
        <f>ROUND(I121*H121,2)</f>
        <v>0</v>
      </c>
      <c r="BL121" s="14" t="s">
        <v>120</v>
      </c>
      <c r="BM121" s="222" t="s">
        <v>121</v>
      </c>
    </row>
    <row r="122" s="2" customFormat="1">
      <c r="A122" s="35"/>
      <c r="B122" s="36"/>
      <c r="C122" s="37"/>
      <c r="D122" s="224" t="s">
        <v>122</v>
      </c>
      <c r="E122" s="37"/>
      <c r="F122" s="225" t="s">
        <v>123</v>
      </c>
      <c r="G122" s="37"/>
      <c r="H122" s="37"/>
      <c r="I122" s="226"/>
      <c r="J122" s="37"/>
      <c r="K122" s="37"/>
      <c r="L122" s="41"/>
      <c r="M122" s="227"/>
      <c r="N122" s="228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122</v>
      </c>
      <c r="AU122" s="14" t="s">
        <v>84</v>
      </c>
    </row>
    <row r="123" s="2" customFormat="1" ht="16.5" customHeight="1">
      <c r="A123" s="35"/>
      <c r="B123" s="36"/>
      <c r="C123" s="211" t="s">
        <v>84</v>
      </c>
      <c r="D123" s="211" t="s">
        <v>115</v>
      </c>
      <c r="E123" s="212" t="s">
        <v>124</v>
      </c>
      <c r="F123" s="213" t="s">
        <v>125</v>
      </c>
      <c r="G123" s="214" t="s">
        <v>118</v>
      </c>
      <c r="H123" s="215">
        <v>1</v>
      </c>
      <c r="I123" s="216"/>
      <c r="J123" s="217">
        <f>ROUND(I123*H123,2)</f>
        <v>0</v>
      </c>
      <c r="K123" s="213" t="s">
        <v>1</v>
      </c>
      <c r="L123" s="41"/>
      <c r="M123" s="218" t="s">
        <v>1</v>
      </c>
      <c r="N123" s="219" t="s">
        <v>39</v>
      </c>
      <c r="O123" s="88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2" t="s">
        <v>120</v>
      </c>
      <c r="AT123" s="222" t="s">
        <v>115</v>
      </c>
      <c r="AU123" s="222" t="s">
        <v>84</v>
      </c>
      <c r="AY123" s="14" t="s">
        <v>112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4" t="s">
        <v>82</v>
      </c>
      <c r="BK123" s="223">
        <f>ROUND(I123*H123,2)</f>
        <v>0</v>
      </c>
      <c r="BL123" s="14" t="s">
        <v>120</v>
      </c>
      <c r="BM123" s="222" t="s">
        <v>126</v>
      </c>
    </row>
    <row r="124" s="2" customFormat="1">
      <c r="A124" s="35"/>
      <c r="B124" s="36"/>
      <c r="C124" s="37"/>
      <c r="D124" s="224" t="s">
        <v>122</v>
      </c>
      <c r="E124" s="37"/>
      <c r="F124" s="225" t="s">
        <v>125</v>
      </c>
      <c r="G124" s="37"/>
      <c r="H124" s="37"/>
      <c r="I124" s="226"/>
      <c r="J124" s="37"/>
      <c r="K124" s="37"/>
      <c r="L124" s="41"/>
      <c r="M124" s="227"/>
      <c r="N124" s="228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122</v>
      </c>
      <c r="AU124" s="14" t="s">
        <v>84</v>
      </c>
    </row>
    <row r="125" s="2" customFormat="1" ht="16.5" customHeight="1">
      <c r="A125" s="35"/>
      <c r="B125" s="36"/>
      <c r="C125" s="211" t="s">
        <v>127</v>
      </c>
      <c r="D125" s="211" t="s">
        <v>115</v>
      </c>
      <c r="E125" s="212" t="s">
        <v>128</v>
      </c>
      <c r="F125" s="213" t="s">
        <v>129</v>
      </c>
      <c r="G125" s="214" t="s">
        <v>130</v>
      </c>
      <c r="H125" s="215">
        <v>300</v>
      </c>
      <c r="I125" s="216"/>
      <c r="J125" s="217">
        <f>ROUND(I125*H125,2)</f>
        <v>0</v>
      </c>
      <c r="K125" s="213" t="s">
        <v>1</v>
      </c>
      <c r="L125" s="41"/>
      <c r="M125" s="218" t="s">
        <v>1</v>
      </c>
      <c r="N125" s="219" t="s">
        <v>39</v>
      </c>
      <c r="O125" s="88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120</v>
      </c>
      <c r="AT125" s="222" t="s">
        <v>115</v>
      </c>
      <c r="AU125" s="222" t="s">
        <v>84</v>
      </c>
      <c r="AY125" s="14" t="s">
        <v>112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4" t="s">
        <v>82</v>
      </c>
      <c r="BK125" s="223">
        <f>ROUND(I125*H125,2)</f>
        <v>0</v>
      </c>
      <c r="BL125" s="14" t="s">
        <v>120</v>
      </c>
      <c r="BM125" s="222" t="s">
        <v>131</v>
      </c>
    </row>
    <row r="126" s="2" customFormat="1">
      <c r="A126" s="35"/>
      <c r="B126" s="36"/>
      <c r="C126" s="37"/>
      <c r="D126" s="224" t="s">
        <v>122</v>
      </c>
      <c r="E126" s="37"/>
      <c r="F126" s="225" t="s">
        <v>129</v>
      </c>
      <c r="G126" s="37"/>
      <c r="H126" s="37"/>
      <c r="I126" s="226"/>
      <c r="J126" s="37"/>
      <c r="K126" s="37"/>
      <c r="L126" s="41"/>
      <c r="M126" s="227"/>
      <c r="N126" s="228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122</v>
      </c>
      <c r="AU126" s="14" t="s">
        <v>84</v>
      </c>
    </row>
    <row r="127" s="2" customFormat="1" ht="24.15" customHeight="1">
      <c r="A127" s="35"/>
      <c r="B127" s="36"/>
      <c r="C127" s="211" t="s">
        <v>132</v>
      </c>
      <c r="D127" s="211" t="s">
        <v>115</v>
      </c>
      <c r="E127" s="212" t="s">
        <v>133</v>
      </c>
      <c r="F127" s="213" t="s">
        <v>134</v>
      </c>
      <c r="G127" s="214" t="s">
        <v>118</v>
      </c>
      <c r="H127" s="215">
        <v>60</v>
      </c>
      <c r="I127" s="216"/>
      <c r="J127" s="217">
        <f>ROUND(I127*H127,2)</f>
        <v>0</v>
      </c>
      <c r="K127" s="213" t="s">
        <v>1</v>
      </c>
      <c r="L127" s="41"/>
      <c r="M127" s="218" t="s">
        <v>1</v>
      </c>
      <c r="N127" s="219" t="s">
        <v>39</v>
      </c>
      <c r="O127" s="88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120</v>
      </c>
      <c r="AT127" s="222" t="s">
        <v>115</v>
      </c>
      <c r="AU127" s="222" t="s">
        <v>84</v>
      </c>
      <c r="AY127" s="14" t="s">
        <v>112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82</v>
      </c>
      <c r="BK127" s="223">
        <f>ROUND(I127*H127,2)</f>
        <v>0</v>
      </c>
      <c r="BL127" s="14" t="s">
        <v>120</v>
      </c>
      <c r="BM127" s="222" t="s">
        <v>135</v>
      </c>
    </row>
    <row r="128" s="2" customFormat="1">
      <c r="A128" s="35"/>
      <c r="B128" s="36"/>
      <c r="C128" s="37"/>
      <c r="D128" s="224" t="s">
        <v>122</v>
      </c>
      <c r="E128" s="37"/>
      <c r="F128" s="225" t="s">
        <v>134</v>
      </c>
      <c r="G128" s="37"/>
      <c r="H128" s="37"/>
      <c r="I128" s="226"/>
      <c r="J128" s="37"/>
      <c r="K128" s="37"/>
      <c r="L128" s="41"/>
      <c r="M128" s="227"/>
      <c r="N128" s="228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122</v>
      </c>
      <c r="AU128" s="14" t="s">
        <v>84</v>
      </c>
    </row>
    <row r="129" s="2" customFormat="1" ht="24.15" customHeight="1">
      <c r="A129" s="35"/>
      <c r="B129" s="36"/>
      <c r="C129" s="211" t="s">
        <v>136</v>
      </c>
      <c r="D129" s="211" t="s">
        <v>115</v>
      </c>
      <c r="E129" s="212" t="s">
        <v>137</v>
      </c>
      <c r="F129" s="213" t="s">
        <v>138</v>
      </c>
      <c r="G129" s="214" t="s">
        <v>118</v>
      </c>
      <c r="H129" s="215">
        <v>55</v>
      </c>
      <c r="I129" s="216"/>
      <c r="J129" s="217">
        <f>ROUND(I129*H129,2)</f>
        <v>0</v>
      </c>
      <c r="K129" s="213" t="s">
        <v>1</v>
      </c>
      <c r="L129" s="41"/>
      <c r="M129" s="218" t="s">
        <v>1</v>
      </c>
      <c r="N129" s="219" t="s">
        <v>39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120</v>
      </c>
      <c r="AT129" s="222" t="s">
        <v>115</v>
      </c>
      <c r="AU129" s="222" t="s">
        <v>84</v>
      </c>
      <c r="AY129" s="14" t="s">
        <v>112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82</v>
      </c>
      <c r="BK129" s="223">
        <f>ROUND(I129*H129,2)</f>
        <v>0</v>
      </c>
      <c r="BL129" s="14" t="s">
        <v>120</v>
      </c>
      <c r="BM129" s="222" t="s">
        <v>139</v>
      </c>
    </row>
    <row r="130" s="2" customFormat="1">
      <c r="A130" s="35"/>
      <c r="B130" s="36"/>
      <c r="C130" s="37"/>
      <c r="D130" s="224" t="s">
        <v>122</v>
      </c>
      <c r="E130" s="37"/>
      <c r="F130" s="225" t="s">
        <v>138</v>
      </c>
      <c r="G130" s="37"/>
      <c r="H130" s="37"/>
      <c r="I130" s="226"/>
      <c r="J130" s="37"/>
      <c r="K130" s="37"/>
      <c r="L130" s="41"/>
      <c r="M130" s="227"/>
      <c r="N130" s="228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122</v>
      </c>
      <c r="AU130" s="14" t="s">
        <v>84</v>
      </c>
    </row>
    <row r="131" s="2" customFormat="1" ht="24.15" customHeight="1">
      <c r="A131" s="35"/>
      <c r="B131" s="36"/>
      <c r="C131" s="211" t="s">
        <v>140</v>
      </c>
      <c r="D131" s="211" t="s">
        <v>115</v>
      </c>
      <c r="E131" s="212" t="s">
        <v>141</v>
      </c>
      <c r="F131" s="213" t="s">
        <v>142</v>
      </c>
      <c r="G131" s="214" t="s">
        <v>143</v>
      </c>
      <c r="H131" s="215">
        <v>1</v>
      </c>
      <c r="I131" s="216"/>
      <c r="J131" s="217">
        <f>ROUND(I131*H131,2)</f>
        <v>0</v>
      </c>
      <c r="K131" s="213" t="s">
        <v>1</v>
      </c>
      <c r="L131" s="41"/>
      <c r="M131" s="218" t="s">
        <v>1</v>
      </c>
      <c r="N131" s="219" t="s">
        <v>39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120</v>
      </c>
      <c r="AT131" s="222" t="s">
        <v>115</v>
      </c>
      <c r="AU131" s="222" t="s">
        <v>84</v>
      </c>
      <c r="AY131" s="14" t="s">
        <v>112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82</v>
      </c>
      <c r="BK131" s="223">
        <f>ROUND(I131*H131,2)</f>
        <v>0</v>
      </c>
      <c r="BL131" s="14" t="s">
        <v>120</v>
      </c>
      <c r="BM131" s="222" t="s">
        <v>144</v>
      </c>
    </row>
    <row r="132" s="2" customFormat="1">
      <c r="A132" s="35"/>
      <c r="B132" s="36"/>
      <c r="C132" s="37"/>
      <c r="D132" s="224" t="s">
        <v>122</v>
      </c>
      <c r="E132" s="37"/>
      <c r="F132" s="225" t="s">
        <v>142</v>
      </c>
      <c r="G132" s="37"/>
      <c r="H132" s="37"/>
      <c r="I132" s="226"/>
      <c r="J132" s="37"/>
      <c r="K132" s="37"/>
      <c r="L132" s="41"/>
      <c r="M132" s="227"/>
      <c r="N132" s="228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122</v>
      </c>
      <c r="AU132" s="14" t="s">
        <v>84</v>
      </c>
    </row>
    <row r="133" s="2" customFormat="1" ht="16.5" customHeight="1">
      <c r="A133" s="35"/>
      <c r="B133" s="36"/>
      <c r="C133" s="211" t="s">
        <v>145</v>
      </c>
      <c r="D133" s="211" t="s">
        <v>115</v>
      </c>
      <c r="E133" s="212" t="s">
        <v>146</v>
      </c>
      <c r="F133" s="213" t="s">
        <v>147</v>
      </c>
      <c r="G133" s="214" t="s">
        <v>1</v>
      </c>
      <c r="H133" s="215">
        <v>1</v>
      </c>
      <c r="I133" s="216"/>
      <c r="J133" s="217">
        <f>ROUND(I133*H133,2)</f>
        <v>0</v>
      </c>
      <c r="K133" s="213" t="s">
        <v>1</v>
      </c>
      <c r="L133" s="41"/>
      <c r="M133" s="218" t="s">
        <v>1</v>
      </c>
      <c r="N133" s="219" t="s">
        <v>39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120</v>
      </c>
      <c r="AT133" s="222" t="s">
        <v>115</v>
      </c>
      <c r="AU133" s="222" t="s">
        <v>84</v>
      </c>
      <c r="AY133" s="14" t="s">
        <v>112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82</v>
      </c>
      <c r="BK133" s="223">
        <f>ROUND(I133*H133,2)</f>
        <v>0</v>
      </c>
      <c r="BL133" s="14" t="s">
        <v>120</v>
      </c>
      <c r="BM133" s="222" t="s">
        <v>148</v>
      </c>
    </row>
    <row r="134" s="2" customFormat="1">
      <c r="A134" s="35"/>
      <c r="B134" s="36"/>
      <c r="C134" s="37"/>
      <c r="D134" s="224" t="s">
        <v>122</v>
      </c>
      <c r="E134" s="37"/>
      <c r="F134" s="225" t="s">
        <v>147</v>
      </c>
      <c r="G134" s="37"/>
      <c r="H134" s="37"/>
      <c r="I134" s="226"/>
      <c r="J134" s="37"/>
      <c r="K134" s="37"/>
      <c r="L134" s="41"/>
      <c r="M134" s="227"/>
      <c r="N134" s="228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122</v>
      </c>
      <c r="AU134" s="14" t="s">
        <v>84</v>
      </c>
    </row>
    <row r="135" s="2" customFormat="1" ht="16.5" customHeight="1">
      <c r="A135" s="35"/>
      <c r="B135" s="36"/>
      <c r="C135" s="211" t="s">
        <v>149</v>
      </c>
      <c r="D135" s="211" t="s">
        <v>115</v>
      </c>
      <c r="E135" s="212" t="s">
        <v>150</v>
      </c>
      <c r="F135" s="213" t="s">
        <v>151</v>
      </c>
      <c r="G135" s="214" t="s">
        <v>118</v>
      </c>
      <c r="H135" s="215">
        <v>55</v>
      </c>
      <c r="I135" s="216"/>
      <c r="J135" s="217">
        <f>ROUND(I135*H135,2)</f>
        <v>0</v>
      </c>
      <c r="K135" s="213" t="s">
        <v>1</v>
      </c>
      <c r="L135" s="41"/>
      <c r="M135" s="218" t="s">
        <v>1</v>
      </c>
      <c r="N135" s="219" t="s">
        <v>39</v>
      </c>
      <c r="O135" s="88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120</v>
      </c>
      <c r="AT135" s="222" t="s">
        <v>115</v>
      </c>
      <c r="AU135" s="222" t="s">
        <v>84</v>
      </c>
      <c r="AY135" s="14" t="s">
        <v>112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82</v>
      </c>
      <c r="BK135" s="223">
        <f>ROUND(I135*H135,2)</f>
        <v>0</v>
      </c>
      <c r="BL135" s="14" t="s">
        <v>120</v>
      </c>
      <c r="BM135" s="222" t="s">
        <v>152</v>
      </c>
    </row>
    <row r="136" s="2" customFormat="1">
      <c r="A136" s="35"/>
      <c r="B136" s="36"/>
      <c r="C136" s="37"/>
      <c r="D136" s="224" t="s">
        <v>122</v>
      </c>
      <c r="E136" s="37"/>
      <c r="F136" s="225" t="s">
        <v>151</v>
      </c>
      <c r="G136" s="37"/>
      <c r="H136" s="37"/>
      <c r="I136" s="226"/>
      <c r="J136" s="37"/>
      <c r="K136" s="37"/>
      <c r="L136" s="41"/>
      <c r="M136" s="227"/>
      <c r="N136" s="228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122</v>
      </c>
      <c r="AU136" s="14" t="s">
        <v>84</v>
      </c>
    </row>
    <row r="137" s="2" customFormat="1" ht="16.5" customHeight="1">
      <c r="A137" s="35"/>
      <c r="B137" s="36"/>
      <c r="C137" s="211" t="s">
        <v>153</v>
      </c>
      <c r="D137" s="211" t="s">
        <v>115</v>
      </c>
      <c r="E137" s="212" t="s">
        <v>154</v>
      </c>
      <c r="F137" s="213" t="s">
        <v>155</v>
      </c>
      <c r="G137" s="214" t="s">
        <v>143</v>
      </c>
      <c r="H137" s="215">
        <v>1</v>
      </c>
      <c r="I137" s="216"/>
      <c r="J137" s="217">
        <f>ROUND(I137*H137,2)</f>
        <v>0</v>
      </c>
      <c r="K137" s="213" t="s">
        <v>1</v>
      </c>
      <c r="L137" s="41"/>
      <c r="M137" s="218" t="s">
        <v>1</v>
      </c>
      <c r="N137" s="219" t="s">
        <v>39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120</v>
      </c>
      <c r="AT137" s="222" t="s">
        <v>115</v>
      </c>
      <c r="AU137" s="222" t="s">
        <v>84</v>
      </c>
      <c r="AY137" s="14" t="s">
        <v>112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82</v>
      </c>
      <c r="BK137" s="223">
        <f>ROUND(I137*H137,2)</f>
        <v>0</v>
      </c>
      <c r="BL137" s="14" t="s">
        <v>120</v>
      </c>
      <c r="BM137" s="222" t="s">
        <v>156</v>
      </c>
    </row>
    <row r="138" s="2" customFormat="1">
      <c r="A138" s="35"/>
      <c r="B138" s="36"/>
      <c r="C138" s="37"/>
      <c r="D138" s="224" t="s">
        <v>122</v>
      </c>
      <c r="E138" s="37"/>
      <c r="F138" s="225" t="s">
        <v>155</v>
      </c>
      <c r="G138" s="37"/>
      <c r="H138" s="37"/>
      <c r="I138" s="226"/>
      <c r="J138" s="37"/>
      <c r="K138" s="37"/>
      <c r="L138" s="41"/>
      <c r="M138" s="227"/>
      <c r="N138" s="228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122</v>
      </c>
      <c r="AU138" s="14" t="s">
        <v>84</v>
      </c>
    </row>
    <row r="139" s="2" customFormat="1" ht="16.5" customHeight="1">
      <c r="A139" s="35"/>
      <c r="B139" s="36"/>
      <c r="C139" s="211" t="s">
        <v>157</v>
      </c>
      <c r="D139" s="211" t="s">
        <v>115</v>
      </c>
      <c r="E139" s="212" t="s">
        <v>158</v>
      </c>
      <c r="F139" s="213" t="s">
        <v>159</v>
      </c>
      <c r="G139" s="214" t="s">
        <v>143</v>
      </c>
      <c r="H139" s="215">
        <v>1</v>
      </c>
      <c r="I139" s="216"/>
      <c r="J139" s="217">
        <f>ROUND(I139*H139,2)</f>
        <v>0</v>
      </c>
      <c r="K139" s="213" t="s">
        <v>1</v>
      </c>
      <c r="L139" s="41"/>
      <c r="M139" s="218" t="s">
        <v>1</v>
      </c>
      <c r="N139" s="219" t="s">
        <v>39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120</v>
      </c>
      <c r="AT139" s="222" t="s">
        <v>115</v>
      </c>
      <c r="AU139" s="222" t="s">
        <v>84</v>
      </c>
      <c r="AY139" s="14" t="s">
        <v>112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82</v>
      </c>
      <c r="BK139" s="223">
        <f>ROUND(I139*H139,2)</f>
        <v>0</v>
      </c>
      <c r="BL139" s="14" t="s">
        <v>120</v>
      </c>
      <c r="BM139" s="222" t="s">
        <v>160</v>
      </c>
    </row>
    <row r="140" s="2" customFormat="1">
      <c r="A140" s="35"/>
      <c r="B140" s="36"/>
      <c r="C140" s="37"/>
      <c r="D140" s="224" t="s">
        <v>122</v>
      </c>
      <c r="E140" s="37"/>
      <c r="F140" s="225" t="s">
        <v>159</v>
      </c>
      <c r="G140" s="37"/>
      <c r="H140" s="37"/>
      <c r="I140" s="226"/>
      <c r="J140" s="37"/>
      <c r="K140" s="37"/>
      <c r="L140" s="41"/>
      <c r="M140" s="227"/>
      <c r="N140" s="228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122</v>
      </c>
      <c r="AU140" s="14" t="s">
        <v>84</v>
      </c>
    </row>
    <row r="141" s="2" customFormat="1" ht="16.5" customHeight="1">
      <c r="A141" s="35"/>
      <c r="B141" s="36"/>
      <c r="C141" s="211" t="s">
        <v>161</v>
      </c>
      <c r="D141" s="211" t="s">
        <v>115</v>
      </c>
      <c r="E141" s="212" t="s">
        <v>162</v>
      </c>
      <c r="F141" s="213" t="s">
        <v>163</v>
      </c>
      <c r="G141" s="214" t="s">
        <v>143</v>
      </c>
      <c r="H141" s="215">
        <v>1</v>
      </c>
      <c r="I141" s="216"/>
      <c r="J141" s="217">
        <f>ROUND(I141*H141,2)</f>
        <v>0</v>
      </c>
      <c r="K141" s="213" t="s">
        <v>1</v>
      </c>
      <c r="L141" s="41"/>
      <c r="M141" s="218" t="s">
        <v>1</v>
      </c>
      <c r="N141" s="219" t="s">
        <v>39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120</v>
      </c>
      <c r="AT141" s="222" t="s">
        <v>115</v>
      </c>
      <c r="AU141" s="222" t="s">
        <v>84</v>
      </c>
      <c r="AY141" s="14" t="s">
        <v>112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82</v>
      </c>
      <c r="BK141" s="223">
        <f>ROUND(I141*H141,2)</f>
        <v>0</v>
      </c>
      <c r="BL141" s="14" t="s">
        <v>120</v>
      </c>
      <c r="BM141" s="222" t="s">
        <v>164</v>
      </c>
    </row>
    <row r="142" s="2" customFormat="1">
      <c r="A142" s="35"/>
      <c r="B142" s="36"/>
      <c r="C142" s="37"/>
      <c r="D142" s="224" t="s">
        <v>122</v>
      </c>
      <c r="E142" s="37"/>
      <c r="F142" s="225" t="s">
        <v>163</v>
      </c>
      <c r="G142" s="37"/>
      <c r="H142" s="37"/>
      <c r="I142" s="226"/>
      <c r="J142" s="37"/>
      <c r="K142" s="37"/>
      <c r="L142" s="41"/>
      <c r="M142" s="229"/>
      <c r="N142" s="230"/>
      <c r="O142" s="231"/>
      <c r="P142" s="231"/>
      <c r="Q142" s="231"/>
      <c r="R142" s="231"/>
      <c r="S142" s="231"/>
      <c r="T142" s="23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122</v>
      </c>
      <c r="AU142" s="14" t="s">
        <v>84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6QsZ5XC92ri4i+24vk9aGTY+Wixn7XQFkYtYQd3lGDQElcDUZ3DzG4CE4J5WD8zz23WtGzd/vPcQUEVOSzAsNQ==" hashValue="ZLH26twjMwfiY0+3hTE3Qtu87V6OuXQ3oKAivxElKQ9YjOVAbzHng6vgoLdnBZx3P65SB0kBIdk+mTTF5X4GMw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2022-07-21T07:45:28Z</dcterms:created>
  <dcterms:modified xsi:type="dcterms:W3CDTF">2022-07-21T07:45:30Z</dcterms:modified>
</cp:coreProperties>
</file>